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C90D7929-5A31-4E97-9094-4DE6394EEF86}" xr6:coauthVersionLast="36" xr6:coauthVersionMax="36" xr10:uidLastSave="{00000000-0000-0000-0000-000000000000}"/>
  <bookViews>
    <workbookView xWindow="0" yWindow="0" windowWidth="14380" windowHeight="6230" xr2:uid="{E1BB0771-AC89-4BB9-BA59-9267C3FFF882}"/>
  </bookViews>
  <sheets>
    <sheet name="12.1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4" i="1" l="1"/>
  <c r="N22" i="1"/>
  <c r="F22" i="1"/>
  <c r="J21" i="1"/>
  <c r="N20" i="1"/>
  <c r="F20" i="1"/>
  <c r="J19" i="1"/>
  <c r="N18" i="1"/>
  <c r="F18" i="1"/>
  <c r="J17" i="1"/>
  <c r="M15" i="1"/>
  <c r="N21" i="1" s="1"/>
  <c r="K15" i="1"/>
  <c r="L22" i="1" s="1"/>
  <c r="I15" i="1"/>
  <c r="J22" i="1" s="1"/>
  <c r="G15" i="1"/>
  <c r="H21" i="1" s="1"/>
  <c r="E15" i="1"/>
  <c r="F21" i="1" s="1"/>
  <c r="C15" i="1"/>
  <c r="D22" i="1" s="1"/>
  <c r="N13" i="1"/>
  <c r="F13" i="1"/>
  <c r="J12" i="1"/>
  <c r="N11" i="1"/>
  <c r="F11" i="1"/>
  <c r="J10" i="1"/>
  <c r="N9" i="1"/>
  <c r="F9" i="1"/>
  <c r="M7" i="1"/>
  <c r="M24" i="1" s="1"/>
  <c r="K7" i="1"/>
  <c r="L13" i="1" s="1"/>
  <c r="I7" i="1"/>
  <c r="J13" i="1" s="1"/>
  <c r="G7" i="1"/>
  <c r="G24" i="1" s="1"/>
  <c r="E7" i="1"/>
  <c r="E24" i="1" s="1"/>
  <c r="C7" i="1"/>
  <c r="D13" i="1" s="1"/>
  <c r="H9" i="1" l="1"/>
  <c r="D10" i="1"/>
  <c r="L10" i="1"/>
  <c r="H11" i="1"/>
  <c r="D12" i="1"/>
  <c r="L12" i="1"/>
  <c r="H13" i="1"/>
  <c r="D17" i="1"/>
  <c r="L17" i="1"/>
  <c r="H18" i="1"/>
  <c r="D19" i="1"/>
  <c r="L19" i="1"/>
  <c r="H20" i="1"/>
  <c r="D21" i="1"/>
  <c r="L21" i="1"/>
  <c r="H22" i="1"/>
  <c r="C24" i="1"/>
  <c r="J9" i="1"/>
  <c r="J7" i="1" s="1"/>
  <c r="F10" i="1"/>
  <c r="N10" i="1"/>
  <c r="J11" i="1"/>
  <c r="F12" i="1"/>
  <c r="F7" i="1" s="1"/>
  <c r="N12" i="1"/>
  <c r="F17" i="1"/>
  <c r="F15" i="1" s="1"/>
  <c r="N17" i="1"/>
  <c r="J18" i="1"/>
  <c r="J15" i="1" s="1"/>
  <c r="F19" i="1"/>
  <c r="N19" i="1"/>
  <c r="J20" i="1"/>
  <c r="K24" i="1"/>
  <c r="D9" i="1"/>
  <c r="L9" i="1"/>
  <c r="L7" i="1" s="1"/>
  <c r="H10" i="1"/>
  <c r="D11" i="1"/>
  <c r="L11" i="1"/>
  <c r="H12" i="1"/>
  <c r="H17" i="1"/>
  <c r="D18" i="1"/>
  <c r="L18" i="1"/>
  <c r="H19" i="1"/>
  <c r="D20" i="1"/>
  <c r="L20" i="1"/>
  <c r="D7" i="1" l="1"/>
  <c r="J24" i="1"/>
  <c r="H15" i="1"/>
  <c r="N15" i="1"/>
  <c r="L15" i="1"/>
  <c r="H7" i="1"/>
  <c r="D15" i="1"/>
</calcChain>
</file>

<file path=xl/sharedStrings.xml><?xml version="1.0" encoding="utf-8"?>
<sst xmlns="http://schemas.openxmlformats.org/spreadsheetml/2006/main" count="52" uniqueCount="42">
  <si>
    <t>12.1.3 Gross foreign assets and foreign liabilities</t>
    <phoneticPr fontId="1" type="noConversion"/>
  </si>
  <si>
    <t>對外可動用款項及負擔的變動</t>
    <phoneticPr fontId="1" type="noConversion"/>
  </si>
  <si>
    <t>1000000 patacas</t>
  </si>
  <si>
    <t>（以百萬元計）</t>
    <phoneticPr fontId="1" type="noConversion"/>
  </si>
  <si>
    <t>Specification</t>
    <phoneticPr fontId="1" type="noConversion"/>
  </si>
  <si>
    <t>Dec. 1980</t>
    <phoneticPr fontId="1" type="noConversion"/>
  </si>
  <si>
    <t>Dec. 1981</t>
    <phoneticPr fontId="1" type="noConversion"/>
  </si>
  <si>
    <t>Mar. 1982</t>
    <phoneticPr fontId="1" type="noConversion"/>
  </si>
  <si>
    <t>Jun. 1982</t>
    <phoneticPr fontId="1" type="noConversion"/>
  </si>
  <si>
    <t>Sept. 1982</t>
    <phoneticPr fontId="1" type="noConversion"/>
  </si>
  <si>
    <t>Dec. 1982</t>
    <phoneticPr fontId="1" type="noConversion"/>
  </si>
  <si>
    <t>項目</t>
    <phoneticPr fontId="1" type="noConversion"/>
  </si>
  <si>
    <t>Amounts</t>
    <phoneticPr fontId="1" type="noConversion"/>
  </si>
  <si>
    <t>%</t>
    <phoneticPr fontId="1" type="noConversion"/>
  </si>
  <si>
    <t>A. Gross Foreign Assets</t>
    <phoneticPr fontId="1" type="noConversion"/>
  </si>
  <si>
    <t>對外可動用之款項</t>
    <phoneticPr fontId="1" type="noConversion"/>
  </si>
  <si>
    <t>Gold, silver and foreign currency</t>
    <phoneticPr fontId="1" type="noConversion"/>
  </si>
  <si>
    <t>黃金白銀及外幣</t>
    <phoneticPr fontId="1" type="noConversion"/>
  </si>
  <si>
    <t>Deposits with banks abroad</t>
    <phoneticPr fontId="1" type="noConversion"/>
  </si>
  <si>
    <t>外地存款</t>
    <phoneticPr fontId="1" type="noConversion"/>
  </si>
  <si>
    <t>Financial investments</t>
    <phoneticPr fontId="1" type="noConversion"/>
  </si>
  <si>
    <t>投資</t>
    <phoneticPr fontId="1" type="noConversion"/>
  </si>
  <si>
    <t>Loans to non-residents</t>
    <phoneticPr fontId="1" type="noConversion"/>
  </si>
  <si>
    <t>外地貸款</t>
    <phoneticPr fontId="1" type="noConversion"/>
  </si>
  <si>
    <t>Cheques on banks abroad</t>
    <phoneticPr fontId="1" type="noConversion"/>
  </si>
  <si>
    <t>外地支票</t>
    <phoneticPr fontId="1" type="noConversion"/>
  </si>
  <si>
    <t>B. Foreign liabilities</t>
    <phoneticPr fontId="1" type="noConversion"/>
  </si>
  <si>
    <t>對外地的負債</t>
    <phoneticPr fontId="1" type="noConversion"/>
  </si>
  <si>
    <t>Demand deposits held by non-residents</t>
    <phoneticPr fontId="1" type="noConversion"/>
  </si>
  <si>
    <t>活期存款-外地</t>
    <phoneticPr fontId="1" type="noConversion"/>
  </si>
  <si>
    <t>Call and short-notice deposits held by non-residents</t>
    <phoneticPr fontId="1" type="noConversion"/>
  </si>
  <si>
    <t>通知存款-外地</t>
    <phoneticPr fontId="1" type="noConversion"/>
  </si>
  <si>
    <t>Time deposits held by non-residents</t>
    <phoneticPr fontId="1" type="noConversion"/>
  </si>
  <si>
    <t>定期存款-外地</t>
    <phoneticPr fontId="1" type="noConversion"/>
  </si>
  <si>
    <t>Foreign loans</t>
    <phoneticPr fontId="1" type="noConversion"/>
  </si>
  <si>
    <t>外地借款</t>
    <phoneticPr fontId="1" type="noConversion"/>
  </si>
  <si>
    <t>Balances due to banks abroad</t>
    <phoneticPr fontId="1" type="noConversion"/>
  </si>
  <si>
    <t>外地信用機構之收入</t>
    <phoneticPr fontId="1" type="noConversion"/>
  </si>
  <si>
    <t>Other balances due to non-residents</t>
    <phoneticPr fontId="1" type="noConversion"/>
  </si>
  <si>
    <t>債項-外地</t>
    <phoneticPr fontId="1" type="noConversion"/>
  </si>
  <si>
    <t>Balances (A-B)</t>
    <phoneticPr fontId="1" type="noConversion"/>
  </si>
  <si>
    <t>結算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</si>
</sst>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%"/>
    <numFmt numFmtId="178" formatCode="0.00_);[Red]\(0.00\)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176" fontId="0" fillId="0" borderId="0" xfId="0" applyNumberFormat="1"/>
    <xf numFmtId="177" fontId="0" fillId="0" borderId="0" xfId="1" applyNumberFormat="1" applyFont="1" applyAlignment="1"/>
    <xf numFmtId="176" fontId="0" fillId="0" borderId="0" xfId="1" applyNumberFormat="1" applyFont="1" applyAlignment="1"/>
    <xf numFmtId="178" fontId="0" fillId="0" borderId="0" xfId="0" applyNumberFormat="1" applyAlignment="1">
      <alignment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D898-478D-4B8F-A0A6-ECDA0D25B482}">
  <sheetPr codeName="Sheet78"/>
  <dimension ref="A1:N24"/>
  <sheetViews>
    <sheetView tabSelected="1" workbookViewId="0">
      <selection activeCell="I33" sqref="I33"/>
    </sheetView>
  </sheetViews>
  <sheetFormatPr defaultRowHeight="14" x14ac:dyDescent="0.3"/>
  <cols>
    <col min="1" max="1" width="51.1640625" customWidth="1"/>
    <col min="2" max="2" width="15.83203125" bestFit="1" customWidth="1"/>
    <col min="3" max="3" width="9.58203125" style="1" bestFit="1" customWidth="1"/>
    <col min="4" max="4" width="6.83203125" style="2" bestFit="1" customWidth="1"/>
    <col min="5" max="5" width="9.58203125" style="1" bestFit="1" customWidth="1"/>
    <col min="6" max="6" width="6.83203125" style="2" bestFit="1" customWidth="1"/>
    <col min="7" max="7" width="9.58203125" style="1" bestFit="1" customWidth="1"/>
    <col min="8" max="8" width="6.83203125" style="2" bestFit="1" customWidth="1"/>
    <col min="9" max="9" width="9.58203125" style="1" bestFit="1" customWidth="1"/>
    <col min="10" max="10" width="6.83203125" style="2" bestFit="1" customWidth="1"/>
    <col min="11" max="11" width="8.6640625" style="3"/>
    <col min="12" max="12" width="6.83203125" style="2" bestFit="1" customWidth="1"/>
    <col min="13" max="13" width="8.6640625" style="1" bestFit="1" customWidth="1"/>
    <col min="14" max="14" width="6.83203125" style="2" bestFit="1" customWidth="1"/>
  </cols>
  <sheetData>
    <row r="1" spans="1:14" x14ac:dyDescent="0.3">
      <c r="A1" t="s">
        <v>0</v>
      </c>
    </row>
    <row r="2" spans="1:14" x14ac:dyDescent="0.3">
      <c r="A2" t="s">
        <v>1</v>
      </c>
    </row>
    <row r="3" spans="1:14" x14ac:dyDescent="0.3">
      <c r="A3" s="4" t="s">
        <v>2</v>
      </c>
      <c r="B3" s="1" t="s">
        <v>3</v>
      </c>
    </row>
    <row r="4" spans="1:14" x14ac:dyDescent="0.3">
      <c r="A4" t="s">
        <v>4</v>
      </c>
      <c r="C4" s="1" t="s">
        <v>5</v>
      </c>
      <c r="E4" s="1" t="s">
        <v>6</v>
      </c>
      <c r="G4" s="1" t="s">
        <v>7</v>
      </c>
      <c r="I4" s="1" t="s">
        <v>8</v>
      </c>
      <c r="K4" s="3" t="s">
        <v>9</v>
      </c>
      <c r="M4" s="1" t="s">
        <v>10</v>
      </c>
    </row>
    <row r="5" spans="1:14" x14ac:dyDescent="0.3">
      <c r="A5" t="s">
        <v>11</v>
      </c>
      <c r="C5" s="1" t="s">
        <v>12</v>
      </c>
      <c r="D5" s="2" t="s">
        <v>13</v>
      </c>
      <c r="E5" s="1" t="s">
        <v>12</v>
      </c>
      <c r="F5" s="2" t="s">
        <v>13</v>
      </c>
      <c r="G5" s="1" t="s">
        <v>12</v>
      </c>
      <c r="H5" s="2" t="s">
        <v>13</v>
      </c>
      <c r="I5" s="1" t="s">
        <v>12</v>
      </c>
      <c r="J5" s="2" t="s">
        <v>13</v>
      </c>
      <c r="K5" s="3" t="s">
        <v>12</v>
      </c>
      <c r="L5" s="2" t="s">
        <v>13</v>
      </c>
      <c r="M5" s="1" t="s">
        <v>12</v>
      </c>
      <c r="N5" s="2" t="s">
        <v>13</v>
      </c>
    </row>
    <row r="7" spans="1:14" x14ac:dyDescent="0.3">
      <c r="A7" t="s">
        <v>14</v>
      </c>
      <c r="B7" t="s">
        <v>15</v>
      </c>
      <c r="C7" s="1">
        <f t="shared" ref="C7:L7" si="0">SUM(C9:C13)</f>
        <v>3715.1000000000004</v>
      </c>
      <c r="D7" s="2">
        <f t="shared" si="0"/>
        <v>1</v>
      </c>
      <c r="E7" s="1">
        <f t="shared" si="0"/>
        <v>6326.9</v>
      </c>
      <c r="F7" s="2">
        <f t="shared" si="0"/>
        <v>1</v>
      </c>
      <c r="G7" s="1">
        <f t="shared" si="0"/>
        <v>7900.5</v>
      </c>
      <c r="H7" s="2">
        <f t="shared" si="0"/>
        <v>1</v>
      </c>
      <c r="I7" s="1">
        <f t="shared" si="0"/>
        <v>9004.9</v>
      </c>
      <c r="J7" s="2">
        <f t="shared" si="0"/>
        <v>1</v>
      </c>
      <c r="K7" s="3">
        <f t="shared" si="0"/>
        <v>10369.1</v>
      </c>
      <c r="L7" s="2">
        <f t="shared" si="0"/>
        <v>1</v>
      </c>
      <c r="M7" s="1">
        <f>SUM(M9:M13)</f>
        <v>10088.5</v>
      </c>
    </row>
    <row r="9" spans="1:14" x14ac:dyDescent="0.3">
      <c r="A9" t="s">
        <v>16</v>
      </c>
      <c r="B9" t="s">
        <v>17</v>
      </c>
      <c r="C9" s="1">
        <v>115.1</v>
      </c>
      <c r="D9" s="2">
        <f>C9/$C$7</f>
        <v>3.0981669403246207E-2</v>
      </c>
      <c r="E9" s="1">
        <v>78.8</v>
      </c>
      <c r="F9" s="2">
        <f>E9/$E$7</f>
        <v>1.2454756673884525E-2</v>
      </c>
      <c r="G9" s="1">
        <v>86.9</v>
      </c>
      <c r="H9" s="2">
        <f>G9/$G$7</f>
        <v>1.0999303841529019E-2</v>
      </c>
      <c r="I9" s="1">
        <v>88.8</v>
      </c>
      <c r="J9" s="2">
        <f>I9/$I$7</f>
        <v>9.8612977378982562E-3</v>
      </c>
      <c r="K9" s="3">
        <v>149.9</v>
      </c>
      <c r="L9" s="2">
        <f>K9/$K$7</f>
        <v>1.4456413767829416E-2</v>
      </c>
      <c r="M9" s="1">
        <v>225</v>
      </c>
      <c r="N9" s="2">
        <f>M9/$M$7</f>
        <v>2.2302621797095704E-2</v>
      </c>
    </row>
    <row r="10" spans="1:14" x14ac:dyDescent="0.3">
      <c r="A10" t="s">
        <v>18</v>
      </c>
      <c r="B10" t="s">
        <v>19</v>
      </c>
      <c r="C10" s="1">
        <v>2950.3</v>
      </c>
      <c r="D10" s="2">
        <f t="shared" ref="D10:D13" si="1">C10/$C$7</f>
        <v>0.79413743909988965</v>
      </c>
      <c r="E10" s="1">
        <v>4051.1</v>
      </c>
      <c r="F10" s="2">
        <f t="shared" ref="F10:F13" si="2">E10/$E$7</f>
        <v>0.64029777616210148</v>
      </c>
      <c r="G10" s="1">
        <v>4474.2</v>
      </c>
      <c r="H10" s="2">
        <f t="shared" ref="H10:H13" si="3">G10/$G$7</f>
        <v>0.56631858743117525</v>
      </c>
      <c r="I10" s="1">
        <v>4341.3999999999996</v>
      </c>
      <c r="J10" s="2">
        <f t="shared" ref="J10:J13" si="4">I10/$I$7</f>
        <v>0.48211529278503923</v>
      </c>
      <c r="K10" s="3">
        <v>5104.3999999999996</v>
      </c>
      <c r="L10" s="2">
        <f t="shared" ref="L10:L13" si="5">K10/$K$7</f>
        <v>0.49227030311213116</v>
      </c>
      <c r="M10" s="1">
        <v>4758.2</v>
      </c>
      <c r="N10" s="2">
        <f t="shared" ref="N10:N13" si="6">M10/$M$7</f>
        <v>0.47164593348862566</v>
      </c>
    </row>
    <row r="11" spans="1:14" x14ac:dyDescent="0.3">
      <c r="A11" t="s">
        <v>20</v>
      </c>
      <c r="B11" t="s">
        <v>21</v>
      </c>
      <c r="C11" s="1">
        <v>13.2</v>
      </c>
      <c r="D11" s="2">
        <f t="shared" si="1"/>
        <v>3.5530672121880966E-3</v>
      </c>
      <c r="E11" s="1">
        <v>2.8</v>
      </c>
      <c r="F11" s="2">
        <f t="shared" si="2"/>
        <v>4.4255480567102372E-4</v>
      </c>
      <c r="G11" s="1">
        <v>2.8</v>
      </c>
      <c r="H11" s="2">
        <f t="shared" si="3"/>
        <v>3.5440794886399594E-4</v>
      </c>
      <c r="I11" s="1">
        <v>8.8000000000000007</v>
      </c>
      <c r="J11" s="2">
        <f t="shared" si="4"/>
        <v>9.772457217737012E-4</v>
      </c>
      <c r="K11" s="3">
        <v>8.8000000000000007</v>
      </c>
      <c r="L11" s="2">
        <f t="shared" si="5"/>
        <v>8.4867539130686366E-4</v>
      </c>
      <c r="M11" s="1">
        <v>8.8000000000000007</v>
      </c>
      <c r="N11" s="2">
        <f t="shared" si="6"/>
        <v>8.7228031917529873E-4</v>
      </c>
    </row>
    <row r="12" spans="1:14" x14ac:dyDescent="0.3">
      <c r="A12" t="s">
        <v>22</v>
      </c>
      <c r="B12" t="s">
        <v>23</v>
      </c>
      <c r="C12" s="1">
        <v>625.70000000000005</v>
      </c>
      <c r="D12" s="2">
        <f t="shared" si="1"/>
        <v>0.1684207692928858</v>
      </c>
      <c r="E12" s="1">
        <v>2184.6</v>
      </c>
      <c r="F12" s="2">
        <f t="shared" si="2"/>
        <v>0.34528758159604228</v>
      </c>
      <c r="G12" s="1">
        <v>3326.6</v>
      </c>
      <c r="H12" s="2">
        <f t="shared" si="3"/>
        <v>0.42106195810391744</v>
      </c>
      <c r="I12" s="1">
        <v>4563.6000000000004</v>
      </c>
      <c r="J12" s="2">
        <f t="shared" si="4"/>
        <v>0.50679074725982531</v>
      </c>
      <c r="K12" s="3">
        <v>5102.8</v>
      </c>
      <c r="L12" s="2">
        <f t="shared" si="5"/>
        <v>0.49211599849553</v>
      </c>
      <c r="M12" s="1">
        <v>5091.5</v>
      </c>
      <c r="N12" s="2">
        <f t="shared" si="6"/>
        <v>0.50468355057739012</v>
      </c>
    </row>
    <row r="13" spans="1:14" x14ac:dyDescent="0.3">
      <c r="A13" t="s">
        <v>24</v>
      </c>
      <c r="B13" t="s">
        <v>25</v>
      </c>
      <c r="C13" s="1">
        <v>10.8</v>
      </c>
      <c r="D13" s="2">
        <f t="shared" si="1"/>
        <v>2.9070549917902611E-3</v>
      </c>
      <c r="E13" s="1">
        <v>9.6</v>
      </c>
      <c r="F13" s="2">
        <f t="shared" si="2"/>
        <v>1.5173307623006528E-3</v>
      </c>
      <c r="G13" s="1">
        <v>10</v>
      </c>
      <c r="H13" s="2">
        <f t="shared" si="3"/>
        <v>1.2657426745142713E-3</v>
      </c>
      <c r="I13" s="1">
        <v>2.2999999999999998</v>
      </c>
      <c r="J13" s="2">
        <f t="shared" si="4"/>
        <v>2.5541649546358092E-4</v>
      </c>
      <c r="K13" s="3">
        <v>3.2</v>
      </c>
      <c r="L13" s="2">
        <f t="shared" si="5"/>
        <v>3.0860923320249589E-4</v>
      </c>
      <c r="M13" s="1">
        <v>5</v>
      </c>
      <c r="N13" s="2">
        <f t="shared" si="6"/>
        <v>4.9561381771323783E-4</v>
      </c>
    </row>
    <row r="15" spans="1:14" x14ac:dyDescent="0.3">
      <c r="A15" t="s">
        <v>26</v>
      </c>
      <c r="B15" t="s">
        <v>27</v>
      </c>
      <c r="C15" s="1">
        <f>SUM(C17:C22)</f>
        <v>1514.9</v>
      </c>
      <c r="D15" s="2">
        <f t="shared" ref="D15:N15" si="7">SUM(D17:D22)</f>
        <v>0.99999999999999989</v>
      </c>
      <c r="E15" s="1">
        <f t="shared" si="7"/>
        <v>4170.3999999999996</v>
      </c>
      <c r="F15" s="2">
        <f t="shared" si="7"/>
        <v>1</v>
      </c>
      <c r="G15" s="1">
        <f t="shared" si="7"/>
        <v>5339.3</v>
      </c>
      <c r="H15" s="2">
        <f t="shared" si="7"/>
        <v>0.99999999999999989</v>
      </c>
      <c r="I15" s="1">
        <f t="shared" si="7"/>
        <v>6289.2</v>
      </c>
      <c r="J15" s="2">
        <f t="shared" si="7"/>
        <v>1</v>
      </c>
      <c r="K15" s="3">
        <f t="shared" si="7"/>
        <v>7606.5999999999995</v>
      </c>
      <c r="L15" s="2">
        <f t="shared" si="7"/>
        <v>1.0000000000000002</v>
      </c>
      <c r="M15" s="1">
        <f t="shared" si="7"/>
        <v>7217.8</v>
      </c>
      <c r="N15" s="2">
        <f t="shared" si="7"/>
        <v>1</v>
      </c>
    </row>
    <row r="17" spans="1:14" x14ac:dyDescent="0.3">
      <c r="A17" t="s">
        <v>28</v>
      </c>
      <c r="B17" t="s">
        <v>29</v>
      </c>
      <c r="C17" s="1">
        <v>70.5</v>
      </c>
      <c r="D17" s="2">
        <f>C17/$C$15</f>
        <v>4.6537725262393553E-2</v>
      </c>
      <c r="E17" s="1">
        <v>74.3</v>
      </c>
      <c r="F17" s="2">
        <f>E17/$E$15</f>
        <v>1.7816036830999426E-2</v>
      </c>
      <c r="G17" s="1">
        <v>47.7</v>
      </c>
      <c r="H17" s="2">
        <f>G17/$G$15</f>
        <v>8.93375536118967E-3</v>
      </c>
      <c r="I17" s="1">
        <v>59.5</v>
      </c>
      <c r="J17" s="2">
        <f>I17/$I$15</f>
        <v>9.4606627233988425E-3</v>
      </c>
      <c r="K17" s="3">
        <v>55.9</v>
      </c>
      <c r="L17" s="2">
        <f>K17/$K$15</f>
        <v>7.3488812347172194E-3</v>
      </c>
      <c r="M17" s="1">
        <v>63.1</v>
      </c>
      <c r="N17" s="2">
        <f>M17/$M$15</f>
        <v>8.7422760397905183E-3</v>
      </c>
    </row>
    <row r="18" spans="1:14" x14ac:dyDescent="0.3">
      <c r="A18" t="s">
        <v>30</v>
      </c>
      <c r="B18" t="s">
        <v>31</v>
      </c>
      <c r="C18" s="1">
        <v>42</v>
      </c>
      <c r="D18" s="2">
        <f t="shared" ref="D18:D22" si="8">C18/$C$15</f>
        <v>2.772460228397914E-2</v>
      </c>
      <c r="E18" s="1">
        <v>84.8</v>
      </c>
      <c r="F18" s="2">
        <f t="shared" ref="F18:F22" si="9">E18/$E$15</f>
        <v>2.0333780932284676E-2</v>
      </c>
      <c r="G18" s="1">
        <v>130.4</v>
      </c>
      <c r="H18" s="2">
        <f t="shared" ref="H18:H22" si="10">G18/$G$15</f>
        <v>2.4422677129960855E-2</v>
      </c>
      <c r="I18" s="1">
        <v>56.4</v>
      </c>
      <c r="J18" s="2">
        <f t="shared" ref="J18:J22" si="11">I18/$I$15</f>
        <v>8.9677542453730202E-3</v>
      </c>
      <c r="K18" s="3">
        <v>110.6</v>
      </c>
      <c r="L18" s="2">
        <f t="shared" ref="L18:L22" si="12">K18/$K$15</f>
        <v>1.4540004732732101E-2</v>
      </c>
      <c r="M18" s="1">
        <v>71.5</v>
      </c>
      <c r="N18" s="2">
        <f t="shared" ref="N18:N22" si="13">M18/$M$15</f>
        <v>9.9060655601429792E-3</v>
      </c>
    </row>
    <row r="19" spans="1:14" x14ac:dyDescent="0.3">
      <c r="A19" t="s">
        <v>32</v>
      </c>
      <c r="B19" t="s">
        <v>33</v>
      </c>
      <c r="C19" s="1">
        <v>1132.5</v>
      </c>
      <c r="D19" s="2">
        <f t="shared" si="8"/>
        <v>0.74757409730015179</v>
      </c>
      <c r="E19" s="1">
        <v>3604</v>
      </c>
      <c r="F19" s="2">
        <f t="shared" si="9"/>
        <v>0.86418568962209863</v>
      </c>
      <c r="G19" s="1">
        <v>4397.8999999999996</v>
      </c>
      <c r="H19" s="2">
        <f t="shared" si="10"/>
        <v>0.82368475268293584</v>
      </c>
      <c r="I19" s="1">
        <v>5021.8</v>
      </c>
      <c r="J19" s="2">
        <f t="shared" si="11"/>
        <v>0.79847993385486238</v>
      </c>
      <c r="K19" s="3">
        <v>5491.2</v>
      </c>
      <c r="L19" s="2">
        <f t="shared" si="12"/>
        <v>0.7218994031498962</v>
      </c>
      <c r="M19" s="1">
        <v>5144.3</v>
      </c>
      <c r="N19" s="2">
        <f t="shared" si="13"/>
        <v>0.71272409875585363</v>
      </c>
    </row>
    <row r="20" spans="1:14" x14ac:dyDescent="0.3">
      <c r="A20" t="s">
        <v>34</v>
      </c>
      <c r="B20" t="s">
        <v>35</v>
      </c>
      <c r="D20" s="2">
        <f t="shared" si="8"/>
        <v>0</v>
      </c>
      <c r="E20" s="1">
        <v>127.9</v>
      </c>
      <c r="F20" s="2">
        <f t="shared" si="9"/>
        <v>3.0668521005179365E-2</v>
      </c>
      <c r="G20" s="1">
        <v>405.8</v>
      </c>
      <c r="H20" s="2">
        <f t="shared" si="10"/>
        <v>7.6002472234188004E-2</v>
      </c>
      <c r="I20" s="1">
        <v>1060</v>
      </c>
      <c r="J20" s="2">
        <f t="shared" si="11"/>
        <v>0.16854289893786173</v>
      </c>
      <c r="K20" s="3">
        <v>1760.7</v>
      </c>
      <c r="L20" s="2">
        <f t="shared" si="12"/>
        <v>0.23147003917650463</v>
      </c>
      <c r="M20" s="1">
        <v>1776.8</v>
      </c>
      <c r="N20" s="2">
        <f t="shared" si="13"/>
        <v>0.24616919282883981</v>
      </c>
    </row>
    <row r="21" spans="1:14" x14ac:dyDescent="0.3">
      <c r="A21" t="s">
        <v>36</v>
      </c>
      <c r="B21" t="s">
        <v>37</v>
      </c>
      <c r="C21" s="1">
        <v>269.89999999999998</v>
      </c>
      <c r="D21" s="2">
        <f t="shared" si="8"/>
        <v>0.17816357515347545</v>
      </c>
      <c r="E21" s="1">
        <v>279.39999999999998</v>
      </c>
      <c r="F21" s="2">
        <f t="shared" si="9"/>
        <v>6.6995971609437946E-2</v>
      </c>
      <c r="G21" s="1">
        <v>320.8</v>
      </c>
      <c r="H21" s="2">
        <f t="shared" si="10"/>
        <v>6.0082782387204318E-2</v>
      </c>
      <c r="I21" s="1">
        <v>43.5</v>
      </c>
      <c r="J21" s="2">
        <f t="shared" si="11"/>
        <v>6.9166189658462131E-3</v>
      </c>
      <c r="K21" s="3">
        <v>123.2</v>
      </c>
      <c r="L21" s="2">
        <f t="shared" si="12"/>
        <v>1.6196460968106646E-2</v>
      </c>
      <c r="M21" s="1">
        <v>99.9</v>
      </c>
      <c r="N21" s="2">
        <f t="shared" si="13"/>
        <v>1.3840782509906066E-2</v>
      </c>
    </row>
    <row r="22" spans="1:14" x14ac:dyDescent="0.3">
      <c r="A22" t="s">
        <v>38</v>
      </c>
      <c r="B22" t="s">
        <v>39</v>
      </c>
      <c r="D22" s="2">
        <f t="shared" si="8"/>
        <v>0</v>
      </c>
      <c r="F22" s="2">
        <f t="shared" si="9"/>
        <v>0</v>
      </c>
      <c r="G22" s="1">
        <v>36.700000000000003</v>
      </c>
      <c r="H22" s="2">
        <f t="shared" si="10"/>
        <v>6.8735602045211924E-3</v>
      </c>
      <c r="I22" s="1">
        <v>48</v>
      </c>
      <c r="J22" s="2">
        <f t="shared" si="11"/>
        <v>7.6321312726578897E-3</v>
      </c>
      <c r="K22" s="3">
        <v>65</v>
      </c>
      <c r="L22" s="2">
        <f t="shared" si="12"/>
        <v>8.5452107380432785E-3</v>
      </c>
      <c r="M22" s="1">
        <v>62.2</v>
      </c>
      <c r="N22" s="2">
        <f t="shared" si="13"/>
        <v>8.6175843054670399E-3</v>
      </c>
    </row>
    <row r="24" spans="1:14" x14ac:dyDescent="0.3">
      <c r="A24" t="s">
        <v>40</v>
      </c>
      <c r="B24" t="s">
        <v>41</v>
      </c>
      <c r="C24" s="1">
        <f>C7-C15</f>
        <v>2200.2000000000003</v>
      </c>
      <c r="E24" s="1">
        <f>E7-E15</f>
        <v>2156.5</v>
      </c>
      <c r="G24" s="1">
        <f>G7-G15</f>
        <v>2561.1999999999998</v>
      </c>
      <c r="I24" s="1">
        <f>I7-I15</f>
        <v>2715.7</v>
      </c>
      <c r="J24" s="2">
        <f t="shared" ref="J24" si="14">J7-J15</f>
        <v>0</v>
      </c>
      <c r="K24" s="3">
        <f>K7-K15</f>
        <v>2762.5000000000009</v>
      </c>
      <c r="M24" s="1">
        <f>M7-M15</f>
        <v>2870.7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2019-05-25T07:56:01Z</dcterms:created>
  <dcterms:modified xsi:type="dcterms:W3CDTF">2019-05-25T07:56:01Z</dcterms:modified>
</cp:coreProperties>
</file>